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hvsrvfiles03\dla\Economat\CELLULE DES MARCHES\3- LOCAL\2025\2025SB11 Marché Transports para médicalisés et médicalisés (Relance Lots 2; 3 et 4)\1_DCE\Docs travail\Word\"/>
    </mc:Choice>
  </mc:AlternateContent>
  <bookViews>
    <workbookView xWindow="0" yWindow="0" windowWidth="28800" windowHeight="12300"/>
  </bookViews>
  <sheets>
    <sheet name="Répartition des montants max ht" sheetId="1" r:id="rId1"/>
  </sheets>
  <definedNames>
    <definedName name="_xlnm.Print_Area" localSheetId="0">'Répartition des montants max ht'!$A$1:$G$56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" i="1" l="1"/>
  <c r="E45" i="1" l="1"/>
  <c r="F45" i="1" s="1"/>
  <c r="E46" i="1"/>
  <c r="F46" i="1" s="1"/>
  <c r="E47" i="1"/>
  <c r="E48" i="1"/>
  <c r="E49" i="1"/>
  <c r="E50" i="1"/>
  <c r="E51" i="1"/>
  <c r="E52" i="1"/>
  <c r="F52" i="1" s="1"/>
  <c r="F47" i="1"/>
  <c r="F48" i="1"/>
  <c r="F49" i="1"/>
  <c r="F50" i="1"/>
  <c r="F51" i="1"/>
  <c r="F26" i="1"/>
  <c r="F27" i="1"/>
  <c r="E26" i="1"/>
  <c r="E27" i="1"/>
  <c r="E25" i="1"/>
  <c r="F25" i="1" s="1"/>
  <c r="D26" i="1"/>
  <c r="D27" i="1"/>
  <c r="D25" i="1"/>
  <c r="E35" i="1"/>
  <c r="F35" i="1" s="1"/>
  <c r="D35" i="1"/>
  <c r="D45" i="1" l="1"/>
  <c r="D46" i="1"/>
  <c r="D47" i="1"/>
  <c r="D48" i="1"/>
  <c r="D49" i="1"/>
  <c r="D50" i="1"/>
  <c r="D51" i="1"/>
  <c r="D52" i="1"/>
  <c r="D44" i="1"/>
  <c r="B36" i="1" l="1"/>
  <c r="D28" i="1" l="1"/>
  <c r="D13" i="1" s="1"/>
  <c r="C28" i="1"/>
  <c r="C13" i="1" s="1"/>
  <c r="C36" i="1"/>
  <c r="C14" i="1" s="1"/>
  <c r="B27" i="1" l="1"/>
  <c r="B25" i="1"/>
  <c r="B26" i="1"/>
  <c r="F28" i="1"/>
  <c r="F13" i="1" s="1"/>
  <c r="E28" i="1"/>
  <c r="E13" i="1" s="1"/>
  <c r="D36" i="1"/>
  <c r="D14" i="1" s="1"/>
  <c r="F36" i="1"/>
  <c r="F14" i="1" s="1"/>
  <c r="E36" i="1"/>
  <c r="E14" i="1" s="1"/>
  <c r="B28" i="1" l="1"/>
  <c r="C53" i="1"/>
  <c r="E44" i="1"/>
  <c r="C15" i="1" l="1"/>
  <c r="B52" i="1"/>
  <c r="B51" i="1"/>
  <c r="B50" i="1"/>
  <c r="B49" i="1"/>
  <c r="B46" i="1"/>
  <c r="B45" i="1"/>
  <c r="B44" i="1"/>
  <c r="B47" i="1"/>
  <c r="B48" i="1"/>
  <c r="D53" i="1"/>
  <c r="D15" i="1" s="1"/>
  <c r="F44" i="1"/>
  <c r="F53" i="1" s="1"/>
  <c r="F15" i="1" s="1"/>
  <c r="E53" i="1"/>
  <c r="E15" i="1" s="1"/>
  <c r="C16" i="1" l="1"/>
  <c r="B53" i="1"/>
  <c r="E16" i="1"/>
  <c r="D16" i="1"/>
  <c r="B13" i="1" l="1"/>
  <c r="B14" i="1"/>
  <c r="B15" i="1"/>
  <c r="F16" i="1"/>
</calcChain>
</file>

<file path=xl/sharedStrings.xml><?xml version="1.0" encoding="utf-8"?>
<sst xmlns="http://schemas.openxmlformats.org/spreadsheetml/2006/main" count="55" uniqueCount="31">
  <si>
    <t>Répartition en %</t>
  </si>
  <si>
    <t>Montant max total HT</t>
  </si>
  <si>
    <t>Etablissements concernés</t>
  </si>
  <si>
    <t>Centre hospitalier de Versailles (CHV)</t>
  </si>
  <si>
    <t>Centre hospitalier de Rambouillet (CHR)</t>
  </si>
  <si>
    <t>Centre hospitalier le Vésinet ( CHLV )</t>
  </si>
  <si>
    <t>Centre hospitalier de Houdan (CHH)</t>
  </si>
  <si>
    <t>Centre hospitalier de La Mauldre (CHLM)</t>
  </si>
  <si>
    <t>Hôpital pédiatrique de Bullion (HPB)</t>
  </si>
  <si>
    <t>EHPAD Les Aulnettes (Viroflay)</t>
  </si>
  <si>
    <t>Centre hospitalier de Plaisir ( CHP)</t>
  </si>
  <si>
    <t>Hoptial Gérontologique de Chevreuse (HGC)</t>
  </si>
  <si>
    <t>Montant HT/an</t>
  </si>
  <si>
    <t>Montant HT en € /4 ans</t>
  </si>
  <si>
    <t>Par titulaire
 montant HT/4 ans</t>
  </si>
  <si>
    <t>Par titulaire*
 montant HT/an</t>
  </si>
  <si>
    <t>Répartition des montants  € HT maximum  par lot, par  établissement et par Titulaire</t>
  </si>
  <si>
    <t>Répartition global par lot:</t>
  </si>
  <si>
    <t>Lot du marché</t>
  </si>
  <si>
    <t>Répartition en  € HT/ 4 ans</t>
  </si>
  <si>
    <t>Répartition en  € HT/ an</t>
  </si>
  <si>
    <t>* L'accord-cadre multi-attributaire  est attribué à 2 titulaires</t>
  </si>
  <si>
    <t>Répartition  sur le lot 2 : Prestations de transports para médicalisés - Direction commune de Rambouillet</t>
  </si>
  <si>
    <t>Lot 2 : Prestations de transports para médicalisés - Direction commune de Rambouillet</t>
  </si>
  <si>
    <t>Répartition  sur le lot 3 : Prestations de transports para médicalisés - Hôpital de Pédiatrie et de Rééducation Bullion (HPB)</t>
  </si>
  <si>
    <t>Répartition  sur le lot 4 : Prestations de transports médicalisés -GHT</t>
  </si>
  <si>
    <t>Lot 3 : Prestations de transports para médicalisés - Hôpital de Pédiatrie et de Rééducation Bullion (HPB)</t>
  </si>
  <si>
    <t>Lot 4 : Prestations de transports médicalisés - GHT</t>
  </si>
  <si>
    <t>ANNEXE   AU CCAP</t>
  </si>
  <si>
    <t>Consultation n° 2025SB11</t>
  </si>
  <si>
    <t>Prestations de Transports sanitaires para médicalisés et médicalisés (relance des lots 2,3,4)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</si>
</sst>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#,##0\ &quot;€&quot;;[Red]\-#,##0\ &quot;€&quot;"/>
    <numFmt numFmtId="164" formatCode="#,##0\ [$€-40C];\-#,##0\ [$€-40C]"/>
    <numFmt numFmtId="165" formatCode="#,##0\ &quot;€&quot;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u/>
      <sz val="16"/>
      <color rgb="FF002060"/>
      <name val="Calibri"/>
      <family val="2"/>
      <scheme val="minor"/>
    </font>
    <font>
      <b/>
      <sz val="24"/>
      <color rgb="FF002060"/>
      <name val="Calibri"/>
      <family val="2"/>
      <scheme val="minor"/>
    </font>
    <font>
      <b/>
      <sz val="24"/>
      <color rgb="FF0000FF"/>
      <name val="Calibri"/>
      <family val="2"/>
      <scheme val="minor"/>
    </font>
    <font>
      <b/>
      <sz val="18"/>
      <color rgb="FF002060"/>
      <name val="Calibri"/>
      <family val="2"/>
      <scheme val="minor"/>
    </font>
    <font>
      <b/>
      <u/>
      <sz val="12"/>
      <color theme="8" tint="-0.49998474074526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2" borderId="0" xfId="0" applyFill="1" applyBorder="1"/>
    <xf numFmtId="0" fontId="0" fillId="2" borderId="0" xfId="0" applyFill="1"/>
    <xf numFmtId="0" fontId="2" fillId="2" borderId="0" xfId="0" applyFont="1" applyFill="1" applyAlignment="1">
      <alignment horizontal="center" vertical="center" wrapText="1"/>
    </xf>
    <xf numFmtId="0" fontId="0" fillId="4" borderId="0" xfId="0" applyFill="1"/>
    <xf numFmtId="0" fontId="0" fillId="2" borderId="1" xfId="0" applyFill="1" applyBorder="1" applyAlignment="1">
      <alignment horizontal="left"/>
    </xf>
    <xf numFmtId="164" fontId="0" fillId="2" borderId="1" xfId="0" applyNumberFormat="1" applyFill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0" fontId="1" fillId="5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vertical="center"/>
    </xf>
    <xf numFmtId="0" fontId="0" fillId="4" borderId="1" xfId="0" applyFill="1" applyBorder="1" applyAlignment="1">
      <alignment horizontal="left" vertical="center" wrapText="1"/>
    </xf>
    <xf numFmtId="6" fontId="0" fillId="4" borderId="1" xfId="0" applyNumberFormat="1" applyFill="1" applyBorder="1" applyAlignment="1">
      <alignment horizontal="center"/>
    </xf>
    <xf numFmtId="9" fontId="0" fillId="4" borderId="1" xfId="0" applyNumberFormat="1" applyFill="1" applyBorder="1" applyAlignment="1">
      <alignment horizontal="center" vertical="center" wrapText="1"/>
    </xf>
    <xf numFmtId="165" fontId="0" fillId="0" borderId="0" xfId="0" applyNumberFormat="1"/>
    <xf numFmtId="0" fontId="1" fillId="5" borderId="1" xfId="0" applyFont="1" applyFill="1" applyBorder="1" applyAlignment="1">
      <alignment vertical="center" wrapText="1"/>
    </xf>
    <xf numFmtId="9" fontId="0" fillId="2" borderId="1" xfId="0" applyNumberFormat="1" applyFill="1" applyBorder="1" applyAlignment="1">
      <alignment horizontal="center"/>
    </xf>
    <xf numFmtId="165" fontId="0" fillId="2" borderId="0" xfId="0" applyNumberFormat="1" applyFill="1"/>
    <xf numFmtId="0" fontId="4" fillId="2" borderId="0" xfId="0" applyFont="1" applyFill="1"/>
    <xf numFmtId="0" fontId="5" fillId="2" borderId="0" xfId="0" applyFont="1" applyFill="1" applyAlignment="1"/>
    <xf numFmtId="0" fontId="1" fillId="5" borderId="1" xfId="0" applyFont="1" applyFill="1" applyBorder="1" applyAlignment="1">
      <alignment horizontal="left" vertical="center"/>
    </xf>
    <xf numFmtId="6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 wrapText="1"/>
    </xf>
    <xf numFmtId="9" fontId="0" fillId="2" borderId="1" xfId="0" applyNumberFormat="1" applyFill="1" applyBorder="1" applyAlignment="1">
      <alignment horizontal="center" vertical="center" wrapText="1"/>
    </xf>
    <xf numFmtId="164" fontId="0" fillId="4" borderId="1" xfId="0" applyNumberFormat="1" applyFill="1" applyBorder="1" applyAlignment="1">
      <alignment horizontal="center"/>
    </xf>
    <xf numFmtId="165" fontId="0" fillId="4" borderId="1" xfId="0" applyNumberFormat="1" applyFill="1" applyBorder="1" applyAlignment="1">
      <alignment horizontal="center"/>
    </xf>
    <xf numFmtId="165" fontId="0" fillId="2" borderId="1" xfId="0" applyNumberFormat="1" applyFill="1" applyBorder="1" applyAlignment="1">
      <alignment horizontal="center"/>
    </xf>
    <xf numFmtId="0" fontId="3" fillId="2" borderId="1" xfId="0" applyFont="1" applyFill="1" applyBorder="1" applyAlignment="1">
      <alignment horizontal="left" wrapText="1"/>
    </xf>
    <xf numFmtId="9" fontId="0" fillId="2" borderId="1" xfId="0" applyNumberFormat="1" applyFill="1" applyBorder="1" applyAlignment="1">
      <alignment horizontal="center" vertical="center"/>
    </xf>
    <xf numFmtId="6" fontId="0" fillId="2" borderId="1" xfId="0" applyNumberFormat="1" applyFont="1" applyFill="1" applyBorder="1" applyAlignment="1">
      <alignment horizontal="center" vertical="center" wrapText="1"/>
    </xf>
    <xf numFmtId="0" fontId="8" fillId="2" borderId="0" xfId="0" applyFont="1" applyFill="1" applyAlignment="1">
      <alignment vertical="center" wrapText="1"/>
    </xf>
    <xf numFmtId="0" fontId="6" fillId="2" borderId="0" xfId="0" applyFont="1" applyFill="1" applyAlignment="1">
      <alignment vertical="center"/>
    </xf>
    <xf numFmtId="0" fontId="7" fillId="2" borderId="0" xfId="0" applyFont="1" applyFill="1" applyAlignment="1"/>
    <xf numFmtId="0" fontId="9" fillId="2" borderId="0" xfId="0" applyFont="1" applyFill="1"/>
    <xf numFmtId="0" fontId="9" fillId="2" borderId="0" xfId="0" applyFont="1" applyFill="1" applyAlignment="1">
      <alignment vertical="top"/>
    </xf>
    <xf numFmtId="164" fontId="0" fillId="2" borderId="1" xfId="0" applyNumberFormat="1" applyFont="1" applyFill="1" applyBorder="1" applyAlignment="1">
      <alignment horizontal="center" vertical="center" wrapText="1"/>
    </xf>
    <xf numFmtId="165" fontId="0" fillId="2" borderId="1" xfId="0" applyNumberFormat="1" applyFont="1" applyFill="1" applyBorder="1" applyAlignment="1">
      <alignment horizontal="center" vertical="center" wrapText="1"/>
    </xf>
    <xf numFmtId="164" fontId="10" fillId="4" borderId="1" xfId="0" applyNumberFormat="1" applyFont="1" applyFill="1" applyBorder="1" applyAlignment="1">
      <alignment horizontal="center"/>
    </xf>
    <xf numFmtId="6" fontId="11" fillId="2" borderId="1" xfId="0" applyNumberFormat="1" applyFont="1" applyFill="1" applyBorder="1" applyAlignment="1">
      <alignment horizontal="center" vertical="center" wrapText="1"/>
    </xf>
    <xf numFmtId="165" fontId="0" fillId="4" borderId="1" xfId="0" applyNumberFormat="1" applyFont="1" applyFill="1" applyBorder="1" applyAlignment="1">
      <alignment horizontal="center"/>
    </xf>
    <xf numFmtId="165" fontId="10" fillId="4" borderId="1" xfId="0" applyNumberFormat="1" applyFont="1" applyFill="1" applyBorder="1" applyAlignment="1">
      <alignment horizontal="center"/>
    </xf>
    <xf numFmtId="0" fontId="8" fillId="3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140969</xdr:colOff>
      <xdr:row>0</xdr:row>
      <xdr:rowOff>0</xdr:rowOff>
    </xdr:from>
    <xdr:to>
      <xdr:col>0</xdr:col>
      <xdr:colOff>1127760</xdr:colOff>
      <xdr:row>0</xdr:row>
      <xdr:rowOff>845820</xdr:rowOff>
    </xdr:to>
    <xdr:pic>
      <xdr:nvPicPr>
        <xdr:cNvPr id="2" name="Imag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0969" y="0"/>
          <a:ext cx="986791" cy="84582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6"/>
  <sheetViews>
    <sheetView tabSelected="1" workbookViewId="0">
      <selection activeCell="A2" sqref="A2:G2"/>
    </sheetView>
  </sheetViews>
  <sheetFormatPr baseColWidth="10" defaultRowHeight="15" x14ac:dyDescent="0.25"/>
  <cols>
    <col min="1" max="1" width="50.5703125" customWidth="1"/>
    <col min="2" max="2" width="14.7109375" bestFit="1" customWidth="1"/>
    <col min="3" max="3" width="12.28515625" customWidth="1"/>
    <col min="4" max="4" width="14" customWidth="1"/>
    <col min="5" max="5" width="11.5703125" customWidth="1"/>
    <col min="6" max="6" width="13.42578125" style="2" customWidth="1"/>
    <col min="9" max="9" width="40.7109375" bestFit="1" customWidth="1"/>
    <col min="10" max="10" width="11.5703125" style="13"/>
  </cols>
  <sheetData>
    <row r="1" spans="1:17" ht="70.150000000000006" customHeight="1" x14ac:dyDescent="0.25">
      <c r="A1" s="41" t="s">
        <v>29</v>
      </c>
      <c r="B1" s="41"/>
      <c r="C1" s="41"/>
      <c r="D1" s="41"/>
      <c r="E1" s="41"/>
      <c r="F1" s="41"/>
      <c r="G1" s="41"/>
      <c r="H1" s="30"/>
      <c r="I1" s="2"/>
    </row>
    <row r="2" spans="1:17" ht="62.45" customHeight="1" x14ac:dyDescent="0.25">
      <c r="A2" s="40" t="s">
        <v>30</v>
      </c>
      <c r="B2" s="40"/>
      <c r="C2" s="40"/>
      <c r="D2" s="40"/>
      <c r="E2" s="40"/>
      <c r="F2" s="40"/>
      <c r="G2" s="40"/>
      <c r="H2" s="29"/>
      <c r="I2" s="2"/>
    </row>
    <row r="3" spans="1:17" ht="31.5" x14ac:dyDescent="0.5">
      <c r="A3" s="42" t="s">
        <v>28</v>
      </c>
      <c r="B3" s="42"/>
      <c r="C3" s="42"/>
      <c r="D3" s="42"/>
      <c r="E3" s="42"/>
      <c r="F3" s="42"/>
      <c r="G3" s="42"/>
      <c r="H3" s="31"/>
      <c r="I3" s="2"/>
    </row>
    <row r="4" spans="1:17" x14ac:dyDescent="0.25">
      <c r="A4" s="1"/>
      <c r="B4" s="2"/>
      <c r="C4" s="2"/>
      <c r="D4" s="2"/>
      <c r="E4" s="2"/>
      <c r="G4" s="2"/>
      <c r="H4" s="2"/>
      <c r="I4" s="2"/>
    </row>
    <row r="5" spans="1:17" s="4" customFormat="1" ht="12" customHeight="1" x14ac:dyDescent="0.25">
      <c r="A5" s="3"/>
      <c r="B5" s="3"/>
      <c r="C5" s="3"/>
      <c r="D5" s="3"/>
      <c r="E5" s="3"/>
      <c r="F5" s="3"/>
      <c r="G5" s="2"/>
      <c r="H5" s="2"/>
      <c r="I5" s="2"/>
      <c r="J5" s="16"/>
      <c r="K5" s="2"/>
      <c r="L5" s="2"/>
      <c r="M5" s="2"/>
      <c r="N5" s="2"/>
      <c r="O5" s="2"/>
      <c r="P5" s="2"/>
      <c r="Q5" s="2"/>
    </row>
    <row r="6" spans="1:17" s="4" customFormat="1" ht="21.6" customHeight="1" x14ac:dyDescent="0.35">
      <c r="A6" s="18" t="s">
        <v>16</v>
      </c>
      <c r="B6" s="3"/>
      <c r="C6" s="3"/>
      <c r="D6" s="3"/>
      <c r="E6" s="3"/>
      <c r="F6" s="3"/>
      <c r="G6" s="2"/>
      <c r="H6" s="2"/>
      <c r="I6" s="2"/>
      <c r="J6" s="16"/>
      <c r="K6" s="2"/>
      <c r="L6" s="2"/>
      <c r="M6" s="2"/>
      <c r="N6" s="2"/>
      <c r="O6" s="2"/>
      <c r="P6" s="2"/>
      <c r="Q6" s="2"/>
    </row>
    <row r="7" spans="1:17" s="4" customFormat="1" ht="12" customHeight="1" x14ac:dyDescent="0.25">
      <c r="A7" s="3"/>
      <c r="B7" s="3"/>
      <c r="C7" s="3"/>
      <c r="D7" s="3"/>
      <c r="E7" s="3"/>
      <c r="F7" s="3"/>
      <c r="G7" s="2"/>
      <c r="H7" s="2"/>
      <c r="I7" s="2"/>
      <c r="J7" s="16"/>
      <c r="K7" s="2"/>
      <c r="L7" s="2"/>
      <c r="M7" s="2"/>
      <c r="N7" s="2"/>
      <c r="O7" s="2"/>
      <c r="P7" s="2"/>
      <c r="Q7" s="2"/>
    </row>
    <row r="8" spans="1:17" s="4" customFormat="1" ht="12" customHeight="1" x14ac:dyDescent="0.25">
      <c r="A8" s="3"/>
      <c r="B8" s="3"/>
      <c r="C8" s="3"/>
      <c r="D8" s="3"/>
      <c r="E8" s="3"/>
      <c r="F8" s="3"/>
      <c r="G8" s="2"/>
      <c r="H8" s="2"/>
      <c r="I8" s="2"/>
      <c r="J8" s="16"/>
      <c r="K8" s="2"/>
      <c r="L8" s="2"/>
      <c r="M8" s="2"/>
      <c r="N8" s="2"/>
      <c r="O8" s="2"/>
      <c r="P8" s="2"/>
      <c r="Q8" s="2"/>
    </row>
    <row r="9" spans="1:17" s="4" customFormat="1" ht="12" customHeight="1" x14ac:dyDescent="0.25">
      <c r="A9" s="3"/>
      <c r="B9" s="3"/>
      <c r="C9" s="3"/>
      <c r="D9" s="3"/>
      <c r="E9" s="3"/>
      <c r="F9" s="3"/>
      <c r="G9" s="2"/>
      <c r="H9" s="2"/>
      <c r="I9" s="2"/>
      <c r="J9" s="16"/>
      <c r="K9" s="2"/>
      <c r="L9" s="2"/>
      <c r="M9" s="2"/>
      <c r="N9" s="2"/>
      <c r="O9" s="2"/>
      <c r="P9" s="2"/>
      <c r="Q9" s="2"/>
    </row>
    <row r="10" spans="1:17" s="4" customFormat="1" ht="12" customHeight="1" x14ac:dyDescent="0.25">
      <c r="A10" s="32" t="s">
        <v>17</v>
      </c>
      <c r="B10" s="2"/>
      <c r="C10" s="2"/>
      <c r="D10" s="3"/>
      <c r="E10" s="3"/>
      <c r="F10" s="3"/>
      <c r="G10" s="2"/>
      <c r="H10" s="2"/>
      <c r="I10" s="2"/>
      <c r="J10" s="16"/>
      <c r="K10" s="2"/>
      <c r="L10" s="2"/>
      <c r="M10" s="2"/>
      <c r="N10" s="2"/>
      <c r="O10" s="2"/>
      <c r="P10" s="2"/>
      <c r="Q10" s="2"/>
    </row>
    <row r="11" spans="1:17" s="4" customFormat="1" ht="12" customHeight="1" x14ac:dyDescent="0.25">
      <c r="A11" s="2"/>
      <c r="B11" s="2"/>
      <c r="C11" s="2"/>
      <c r="D11" s="3"/>
      <c r="E11" s="3"/>
      <c r="F11" s="3"/>
      <c r="G11" s="2"/>
      <c r="H11" s="2"/>
      <c r="I11" s="2"/>
      <c r="J11" s="16"/>
      <c r="K11" s="2"/>
      <c r="L11" s="2"/>
      <c r="M11" s="2"/>
      <c r="N11" s="2"/>
      <c r="O11" s="2"/>
      <c r="P11" s="2"/>
      <c r="Q11" s="2"/>
    </row>
    <row r="12" spans="1:17" s="4" customFormat="1" ht="48.6" customHeight="1" x14ac:dyDescent="0.25">
      <c r="A12" s="19" t="s">
        <v>18</v>
      </c>
      <c r="B12" s="8" t="s">
        <v>0</v>
      </c>
      <c r="C12" s="8" t="s">
        <v>20</v>
      </c>
      <c r="D12" s="8" t="s">
        <v>19</v>
      </c>
      <c r="E12" s="8" t="s">
        <v>15</v>
      </c>
      <c r="F12" s="8" t="s">
        <v>14</v>
      </c>
      <c r="G12" s="2"/>
      <c r="H12" s="2"/>
      <c r="I12" s="2"/>
      <c r="J12" s="16"/>
      <c r="K12" s="2"/>
      <c r="L12" s="2"/>
      <c r="M12" s="2"/>
      <c r="N12" s="2"/>
      <c r="O12" s="2"/>
      <c r="P12" s="2"/>
      <c r="Q12" s="2"/>
    </row>
    <row r="13" spans="1:17" s="4" customFormat="1" ht="35.450000000000003" customHeight="1" x14ac:dyDescent="0.25">
      <c r="A13" s="26" t="s">
        <v>23</v>
      </c>
      <c r="B13" s="27">
        <f>C13/C16</f>
        <v>0.4677914110429448</v>
      </c>
      <c r="C13" s="20">
        <f>C28</f>
        <v>305000</v>
      </c>
      <c r="D13" s="28">
        <f>D28</f>
        <v>1220000</v>
      </c>
      <c r="E13" s="34">
        <f>E28</f>
        <v>152500</v>
      </c>
      <c r="F13" s="35">
        <f>F28</f>
        <v>610000</v>
      </c>
      <c r="G13" s="2"/>
      <c r="H13" s="2"/>
      <c r="I13" s="2"/>
      <c r="J13" s="16"/>
      <c r="K13" s="2"/>
      <c r="L13" s="2"/>
      <c r="M13" s="2"/>
      <c r="N13" s="2"/>
      <c r="O13" s="2"/>
      <c r="P13" s="2"/>
      <c r="Q13" s="2"/>
    </row>
    <row r="14" spans="1:17" s="4" customFormat="1" ht="35.450000000000003" customHeight="1" x14ac:dyDescent="0.25">
      <c r="A14" s="26" t="s">
        <v>26</v>
      </c>
      <c r="B14" s="27">
        <f>C14/C16</f>
        <v>0.46012269938650308</v>
      </c>
      <c r="C14" s="20">
        <f>C36</f>
        <v>300000</v>
      </c>
      <c r="D14" s="28">
        <f>D36</f>
        <v>1200000</v>
      </c>
      <c r="E14" s="35">
        <f>E36</f>
        <v>150000</v>
      </c>
      <c r="F14" s="35">
        <f>F36</f>
        <v>600000</v>
      </c>
      <c r="G14" s="2"/>
      <c r="H14" s="2"/>
      <c r="I14" s="2"/>
      <c r="J14" s="16"/>
      <c r="K14" s="2"/>
      <c r="L14" s="2"/>
      <c r="M14" s="2"/>
      <c r="N14" s="2"/>
      <c r="O14" s="2"/>
      <c r="P14" s="2"/>
      <c r="Q14" s="2"/>
    </row>
    <row r="15" spans="1:17" s="4" customFormat="1" x14ac:dyDescent="0.25">
      <c r="A15" s="26" t="s">
        <v>27</v>
      </c>
      <c r="B15" s="27">
        <f>C15/C16</f>
        <v>7.2085889570552147E-2</v>
      </c>
      <c r="C15" s="20">
        <f>C53</f>
        <v>47000</v>
      </c>
      <c r="D15" s="28">
        <f>D53</f>
        <v>188000</v>
      </c>
      <c r="E15" s="35">
        <f>E53</f>
        <v>23500</v>
      </c>
      <c r="F15" s="35">
        <f>F53</f>
        <v>94000</v>
      </c>
      <c r="G15" s="2"/>
      <c r="H15" s="2"/>
      <c r="I15" s="2"/>
      <c r="J15" s="16"/>
      <c r="K15" s="2"/>
      <c r="L15" s="2"/>
      <c r="M15" s="2"/>
      <c r="N15" s="2"/>
      <c r="O15" s="2"/>
      <c r="P15" s="2"/>
      <c r="Q15" s="2"/>
    </row>
    <row r="16" spans="1:17" s="4" customFormat="1" ht="21" customHeight="1" x14ac:dyDescent="0.25">
      <c r="A16" s="21" t="s">
        <v>1</v>
      </c>
      <c r="B16" s="22">
        <f>SUM(B13:B15)</f>
        <v>1</v>
      </c>
      <c r="C16" s="20">
        <f>SUM(C13:C15)</f>
        <v>652000</v>
      </c>
      <c r="D16" s="37">
        <f>SUM(D13:D15)</f>
        <v>2608000</v>
      </c>
      <c r="E16" s="34">
        <f>SUM(E13:E15)</f>
        <v>326000</v>
      </c>
      <c r="F16" s="35">
        <f>SUM(F13:F15)</f>
        <v>1304000</v>
      </c>
      <c r="G16" s="2"/>
      <c r="H16" s="2"/>
      <c r="I16" s="2"/>
      <c r="J16" s="16"/>
      <c r="K16" s="2"/>
      <c r="L16" s="2"/>
      <c r="M16" s="2"/>
      <c r="N16" s="2"/>
      <c r="O16" s="2"/>
      <c r="P16" s="2"/>
      <c r="Q16" s="2"/>
    </row>
    <row r="17" spans="1:17" s="4" customFormat="1" ht="13.9" customHeight="1" x14ac:dyDescent="0.25">
      <c r="A17" s="3"/>
      <c r="B17" s="3"/>
      <c r="C17" s="3"/>
      <c r="D17" s="3"/>
      <c r="E17" s="3"/>
      <c r="F17" s="3"/>
      <c r="G17" s="2"/>
      <c r="H17" s="2"/>
      <c r="I17" s="2"/>
      <c r="J17" s="16"/>
      <c r="K17" s="2"/>
      <c r="L17" s="2"/>
      <c r="M17" s="2"/>
      <c r="N17" s="2"/>
      <c r="O17" s="2"/>
      <c r="P17" s="2"/>
      <c r="Q17" s="2"/>
    </row>
    <row r="18" spans="1:17" s="4" customFormat="1" ht="13.9" customHeight="1" x14ac:dyDescent="0.25">
      <c r="A18" s="3"/>
      <c r="B18" s="3"/>
      <c r="C18" s="3"/>
      <c r="D18" s="3"/>
      <c r="E18" s="3"/>
      <c r="F18" s="3"/>
      <c r="G18" s="2"/>
      <c r="H18" s="2"/>
      <c r="I18" s="2"/>
      <c r="J18" s="16"/>
      <c r="K18" s="2"/>
      <c r="L18" s="2"/>
      <c r="M18" s="2"/>
      <c r="N18" s="2"/>
      <c r="O18" s="2"/>
      <c r="P18" s="2"/>
      <c r="Q18" s="2"/>
    </row>
    <row r="19" spans="1:17" s="4" customFormat="1" ht="13.9" customHeight="1" x14ac:dyDescent="0.25">
      <c r="A19" s="3"/>
      <c r="B19" s="3"/>
      <c r="C19" s="3"/>
      <c r="D19" s="3"/>
      <c r="E19" s="3"/>
      <c r="F19" s="3"/>
      <c r="G19" s="2"/>
      <c r="H19" s="2"/>
      <c r="I19" s="2"/>
      <c r="J19" s="16"/>
      <c r="K19" s="2"/>
      <c r="L19" s="2"/>
      <c r="M19" s="2"/>
      <c r="N19" s="2"/>
      <c r="O19" s="2"/>
      <c r="P19" s="2"/>
      <c r="Q19" s="2"/>
    </row>
    <row r="20" spans="1:17" s="4" customFormat="1" ht="13.9" customHeight="1" x14ac:dyDescent="0.25">
      <c r="A20" s="3"/>
      <c r="B20" s="3"/>
      <c r="C20" s="3"/>
      <c r="D20" s="3"/>
      <c r="E20" s="3"/>
      <c r="F20" s="3"/>
      <c r="G20" s="2"/>
      <c r="H20" s="2"/>
      <c r="I20" s="2"/>
      <c r="J20" s="16"/>
      <c r="K20" s="2"/>
      <c r="L20" s="2"/>
      <c r="M20" s="2"/>
      <c r="N20" s="2"/>
      <c r="O20" s="2"/>
      <c r="P20" s="2"/>
      <c r="Q20" s="2"/>
    </row>
    <row r="21" spans="1:17" s="4" customFormat="1" ht="13.9" customHeight="1" x14ac:dyDescent="0.25">
      <c r="A21" s="3"/>
      <c r="B21" s="3"/>
      <c r="C21" s="3"/>
      <c r="D21" s="3"/>
      <c r="E21" s="3"/>
      <c r="F21" s="3"/>
      <c r="G21" s="2"/>
      <c r="H21" s="2"/>
      <c r="I21" s="2"/>
      <c r="J21" s="16"/>
      <c r="K21" s="2"/>
      <c r="L21" s="2"/>
      <c r="M21" s="2"/>
      <c r="N21" s="2"/>
      <c r="O21" s="2"/>
      <c r="P21" s="2"/>
      <c r="Q21" s="2"/>
    </row>
    <row r="22" spans="1:17" s="4" customFormat="1" ht="13.9" customHeight="1" x14ac:dyDescent="0.25">
      <c r="A22" s="32" t="s">
        <v>22</v>
      </c>
      <c r="B22" s="2"/>
      <c r="C22" s="2"/>
      <c r="D22" s="2"/>
      <c r="E22" s="2"/>
      <c r="F22" s="2"/>
      <c r="G22" s="2"/>
      <c r="H22" s="2"/>
      <c r="I22" s="2"/>
      <c r="J22" s="16"/>
      <c r="K22" s="2"/>
      <c r="L22" s="2"/>
      <c r="M22" s="2"/>
      <c r="N22" s="2"/>
      <c r="O22" s="2"/>
      <c r="P22" s="2"/>
      <c r="Q22" s="2"/>
    </row>
    <row r="23" spans="1:17" s="4" customFormat="1" ht="13.9" customHeight="1" x14ac:dyDescent="0.25">
      <c r="A23" s="2"/>
      <c r="B23" s="2"/>
      <c r="C23" s="2"/>
      <c r="D23" s="2"/>
      <c r="E23" s="2"/>
      <c r="F23" s="2"/>
      <c r="G23" s="2"/>
      <c r="H23" s="2"/>
      <c r="I23" s="2"/>
      <c r="J23" s="16"/>
      <c r="K23" s="2"/>
      <c r="L23" s="2"/>
      <c r="M23" s="2"/>
      <c r="N23" s="2"/>
      <c r="O23" s="2"/>
      <c r="P23" s="2"/>
      <c r="Q23" s="2"/>
    </row>
    <row r="24" spans="1:17" s="4" customFormat="1" ht="45.6" customHeight="1" x14ac:dyDescent="0.25">
      <c r="A24" s="9" t="s">
        <v>2</v>
      </c>
      <c r="B24" s="8" t="s">
        <v>0</v>
      </c>
      <c r="C24" s="8" t="s">
        <v>12</v>
      </c>
      <c r="D24" s="8" t="s">
        <v>13</v>
      </c>
      <c r="E24" s="8" t="s">
        <v>15</v>
      </c>
      <c r="F24" s="8" t="s">
        <v>14</v>
      </c>
      <c r="G24" s="2"/>
      <c r="H24" s="2"/>
      <c r="I24" s="2"/>
      <c r="J24" s="16"/>
      <c r="K24" s="2"/>
      <c r="L24" s="2"/>
      <c r="M24" s="2"/>
      <c r="N24" s="2"/>
      <c r="O24" s="2"/>
      <c r="P24" s="2"/>
      <c r="Q24" s="2"/>
    </row>
    <row r="25" spans="1:17" s="4" customFormat="1" ht="13.9" customHeight="1" x14ac:dyDescent="0.25">
      <c r="A25" s="5" t="s">
        <v>4</v>
      </c>
      <c r="B25" s="15">
        <f>C25/C28</f>
        <v>0.65573770491803274</v>
      </c>
      <c r="C25" s="6">
        <v>200000</v>
      </c>
      <c r="D25" s="6">
        <f>C25*4</f>
        <v>800000</v>
      </c>
      <c r="E25" s="6">
        <f>C25/2</f>
        <v>100000</v>
      </c>
      <c r="F25" s="6">
        <f>E25*4</f>
        <v>400000</v>
      </c>
      <c r="G25" s="2"/>
      <c r="H25" s="2"/>
      <c r="I25" s="2"/>
      <c r="J25" s="16"/>
      <c r="K25" s="2"/>
      <c r="L25" s="2"/>
      <c r="M25" s="2"/>
      <c r="N25" s="2"/>
      <c r="O25" s="2"/>
      <c r="P25" s="2"/>
      <c r="Q25" s="2"/>
    </row>
    <row r="26" spans="1:17" s="4" customFormat="1" ht="13.9" customHeight="1" x14ac:dyDescent="0.25">
      <c r="A26" s="7" t="s">
        <v>6</v>
      </c>
      <c r="B26" s="15">
        <f>C26/C28</f>
        <v>0.32786885245901637</v>
      </c>
      <c r="C26" s="6">
        <v>100000</v>
      </c>
      <c r="D26" s="6">
        <f t="shared" ref="D26:D27" si="0">C26*4</f>
        <v>400000</v>
      </c>
      <c r="E26" s="6">
        <f t="shared" ref="E26:E27" si="1">C26/2</f>
        <v>50000</v>
      </c>
      <c r="F26" s="6">
        <f t="shared" ref="F26:F27" si="2">E26*4</f>
        <v>200000</v>
      </c>
      <c r="G26" s="2"/>
      <c r="H26" s="2"/>
      <c r="I26" s="2"/>
      <c r="J26" s="16"/>
      <c r="K26" s="2"/>
      <c r="L26" s="2"/>
      <c r="M26" s="2"/>
      <c r="N26" s="2"/>
      <c r="O26" s="2"/>
      <c r="P26" s="2"/>
      <c r="Q26" s="2"/>
    </row>
    <row r="27" spans="1:17" s="4" customFormat="1" ht="13.9" customHeight="1" x14ac:dyDescent="0.25">
      <c r="A27" s="5" t="s">
        <v>11</v>
      </c>
      <c r="B27" s="15">
        <f>C27/C28</f>
        <v>1.6393442622950821E-2</v>
      </c>
      <c r="C27" s="6">
        <v>5000</v>
      </c>
      <c r="D27" s="6">
        <f t="shared" si="0"/>
        <v>20000</v>
      </c>
      <c r="E27" s="6">
        <f t="shared" si="1"/>
        <v>2500</v>
      </c>
      <c r="F27" s="6">
        <f t="shared" si="2"/>
        <v>10000</v>
      </c>
      <c r="G27" s="2"/>
      <c r="H27" s="2"/>
      <c r="I27" s="2"/>
      <c r="J27" s="16"/>
      <c r="K27" s="2"/>
      <c r="L27" s="2"/>
      <c r="M27" s="2"/>
      <c r="N27" s="2"/>
      <c r="O27" s="2"/>
      <c r="P27" s="2"/>
      <c r="Q27" s="2"/>
    </row>
    <row r="28" spans="1:17" s="4" customFormat="1" ht="13.9" customHeight="1" x14ac:dyDescent="0.25">
      <c r="A28" s="10" t="s">
        <v>1</v>
      </c>
      <c r="B28" s="12">
        <f>SUM(B25:B27)</f>
        <v>1</v>
      </c>
      <c r="C28" s="11">
        <f>SUM(C25:C27)</f>
        <v>305000</v>
      </c>
      <c r="D28" s="36">
        <f>SUM(D25:D27)</f>
        <v>1220000</v>
      </c>
      <c r="E28" s="23">
        <f>SUM(E25:E27)</f>
        <v>152500</v>
      </c>
      <c r="F28" s="38">
        <f>SUM(F25:F27)</f>
        <v>610000</v>
      </c>
      <c r="G28" s="2"/>
      <c r="H28" s="2"/>
      <c r="I28" s="2"/>
      <c r="J28" s="16"/>
      <c r="K28" s="2"/>
      <c r="L28" s="2"/>
      <c r="M28" s="2"/>
      <c r="N28" s="2"/>
      <c r="O28" s="2"/>
      <c r="P28" s="2"/>
      <c r="Q28" s="2"/>
    </row>
    <row r="29" spans="1:17" s="4" customFormat="1" ht="13.9" customHeight="1" x14ac:dyDescent="0.25">
      <c r="A29" s="17" t="s">
        <v>21</v>
      </c>
      <c r="B29" s="2"/>
      <c r="C29" s="2"/>
      <c r="D29"/>
      <c r="E29" s="2"/>
      <c r="F29" s="2"/>
      <c r="G29" s="2"/>
      <c r="H29" s="2"/>
      <c r="I29" s="2"/>
      <c r="J29" s="16"/>
      <c r="K29" s="2"/>
      <c r="L29" s="2"/>
      <c r="M29" s="2"/>
      <c r="N29" s="2"/>
      <c r="O29" s="2"/>
      <c r="P29" s="2"/>
      <c r="Q29" s="2"/>
    </row>
    <row r="30" spans="1:17" s="4" customFormat="1" ht="13.9" customHeight="1" x14ac:dyDescent="0.25">
      <c r="A30" s="3"/>
      <c r="B30" s="3"/>
      <c r="C30" s="3"/>
      <c r="D30" s="3"/>
      <c r="E30" s="3"/>
      <c r="F30" s="3"/>
      <c r="G30" s="2"/>
      <c r="H30" s="2"/>
      <c r="I30" s="2"/>
      <c r="J30" s="16"/>
      <c r="K30" s="2"/>
      <c r="L30" s="2"/>
      <c r="M30" s="2"/>
      <c r="N30" s="2"/>
      <c r="O30" s="2"/>
      <c r="P30" s="2"/>
      <c r="Q30" s="2"/>
    </row>
    <row r="31" spans="1:17" s="4" customFormat="1" ht="13.9" customHeight="1" x14ac:dyDescent="0.25">
      <c r="A31" s="3"/>
      <c r="B31" s="3"/>
      <c r="C31" s="3"/>
      <c r="D31" s="3"/>
      <c r="E31" s="3"/>
      <c r="F31" s="3"/>
      <c r="G31" s="2"/>
      <c r="H31" s="2"/>
      <c r="I31" s="2"/>
      <c r="J31" s="16"/>
      <c r="K31" s="2"/>
      <c r="L31" s="2"/>
      <c r="M31" s="2"/>
      <c r="N31" s="2"/>
      <c r="O31" s="2"/>
      <c r="P31" s="2"/>
      <c r="Q31" s="2"/>
    </row>
    <row r="32" spans="1:17" ht="15.75" x14ac:dyDescent="0.25">
      <c r="A32" s="32" t="s">
        <v>24</v>
      </c>
      <c r="B32" s="2"/>
      <c r="C32" s="2"/>
      <c r="D32" s="2"/>
      <c r="E32" s="2"/>
      <c r="G32" s="2"/>
      <c r="H32" s="2"/>
      <c r="I32" s="2"/>
    </row>
    <row r="33" spans="1:9" ht="9.75" customHeight="1" x14ac:dyDescent="0.25">
      <c r="A33" s="2"/>
      <c r="B33" s="2"/>
      <c r="C33" s="2"/>
      <c r="D33" s="2"/>
      <c r="E33" s="2"/>
      <c r="G33" s="2"/>
      <c r="H33" s="2"/>
      <c r="I33" s="2"/>
    </row>
    <row r="34" spans="1:9" ht="60" x14ac:dyDescent="0.25">
      <c r="A34" s="9" t="s">
        <v>2</v>
      </c>
      <c r="B34" s="8" t="s">
        <v>0</v>
      </c>
      <c r="C34" s="8" t="s">
        <v>12</v>
      </c>
      <c r="D34" s="14" t="s">
        <v>13</v>
      </c>
      <c r="E34" s="8" t="s">
        <v>15</v>
      </c>
      <c r="F34" s="8" t="s">
        <v>14</v>
      </c>
      <c r="G34" s="2"/>
      <c r="H34" s="2"/>
      <c r="I34" s="2"/>
    </row>
    <row r="35" spans="1:9" x14ac:dyDescent="0.25">
      <c r="A35" s="5" t="s">
        <v>8</v>
      </c>
      <c r="B35" s="15">
        <v>1</v>
      </c>
      <c r="C35" s="6">
        <v>300000</v>
      </c>
      <c r="D35" s="25">
        <f>C35*4</f>
        <v>1200000</v>
      </c>
      <c r="E35" s="6">
        <f>C35/2</f>
        <v>150000</v>
      </c>
      <c r="F35" s="6">
        <f>E35*4</f>
        <v>600000</v>
      </c>
      <c r="G35" s="2"/>
      <c r="H35" s="2"/>
      <c r="I35" s="2"/>
    </row>
    <row r="36" spans="1:9" ht="15.75" x14ac:dyDescent="0.25">
      <c r="A36" s="10" t="s">
        <v>1</v>
      </c>
      <c r="B36" s="12">
        <f>SUM(B35:B35)</f>
        <v>1</v>
      </c>
      <c r="C36" s="11">
        <f>SUM(C35:C35)</f>
        <v>300000</v>
      </c>
      <c r="D36" s="39">
        <f>SUM(D35:D35)</f>
        <v>1200000</v>
      </c>
      <c r="E36" s="24">
        <f>SUM(E35:E35)</f>
        <v>150000</v>
      </c>
      <c r="F36" s="38">
        <f>SUM(F35:F35)</f>
        <v>600000</v>
      </c>
      <c r="G36" s="2"/>
      <c r="H36" s="2"/>
      <c r="I36" s="2"/>
    </row>
    <row r="37" spans="1:9" x14ac:dyDescent="0.25">
      <c r="A37" s="17" t="s">
        <v>21</v>
      </c>
      <c r="B37" s="2"/>
      <c r="C37" s="2"/>
      <c r="E37" s="2"/>
      <c r="G37" s="2"/>
      <c r="H37" s="2"/>
      <c r="I37" s="2"/>
    </row>
    <row r="38" spans="1:9" x14ac:dyDescent="0.25">
      <c r="A38" s="2"/>
      <c r="B38" s="2"/>
      <c r="C38" s="2"/>
      <c r="D38" s="2"/>
      <c r="E38" s="2"/>
      <c r="G38" s="2"/>
      <c r="H38" s="2"/>
      <c r="I38" s="2"/>
    </row>
    <row r="39" spans="1:9" x14ac:dyDescent="0.25">
      <c r="A39" s="2"/>
      <c r="B39" s="2"/>
      <c r="C39" s="2"/>
      <c r="D39" s="2"/>
      <c r="E39" s="2"/>
      <c r="G39" s="2"/>
      <c r="H39" s="2"/>
      <c r="I39" s="2"/>
    </row>
    <row r="40" spans="1:9" x14ac:dyDescent="0.25">
      <c r="A40" s="2"/>
      <c r="B40" s="2"/>
      <c r="C40" s="2"/>
      <c r="D40" s="2"/>
      <c r="E40" s="2"/>
      <c r="G40" s="2"/>
      <c r="H40" s="2"/>
      <c r="I40" s="2"/>
    </row>
    <row r="41" spans="1:9" ht="15.75" x14ac:dyDescent="0.25">
      <c r="A41" s="33" t="s">
        <v>25</v>
      </c>
      <c r="B41" s="2"/>
      <c r="C41" s="2"/>
      <c r="D41" s="2"/>
      <c r="E41" s="2"/>
      <c r="G41" s="2"/>
      <c r="H41" s="2"/>
      <c r="I41" s="2"/>
    </row>
    <row r="42" spans="1:9" x14ac:dyDescent="0.25">
      <c r="A42" s="2"/>
      <c r="B42" s="2"/>
      <c r="C42" s="2"/>
      <c r="D42" s="2"/>
      <c r="E42" s="2"/>
      <c r="G42" s="2"/>
      <c r="H42" s="2"/>
      <c r="I42" s="2"/>
    </row>
    <row r="43" spans="1:9" ht="60" x14ac:dyDescent="0.25">
      <c r="A43" s="9" t="s">
        <v>2</v>
      </c>
      <c r="B43" s="8" t="s">
        <v>0</v>
      </c>
      <c r="C43" s="8" t="s">
        <v>12</v>
      </c>
      <c r="D43" s="14" t="s">
        <v>13</v>
      </c>
      <c r="E43" s="8" t="s">
        <v>15</v>
      </c>
      <c r="F43" s="8" t="s">
        <v>14</v>
      </c>
      <c r="G43" s="2"/>
      <c r="H43" s="2"/>
      <c r="I43" s="2"/>
    </row>
    <row r="44" spans="1:9" x14ac:dyDescent="0.25">
      <c r="A44" s="5" t="s">
        <v>3</v>
      </c>
      <c r="B44" s="15">
        <f>C44/C53</f>
        <v>0.21276595744680851</v>
      </c>
      <c r="C44" s="6">
        <v>10000</v>
      </c>
      <c r="D44" s="25">
        <f>C44*4</f>
        <v>40000</v>
      </c>
      <c r="E44" s="6">
        <f>C44/2</f>
        <v>5000</v>
      </c>
      <c r="F44" s="6">
        <f>E44*4</f>
        <v>20000</v>
      </c>
      <c r="G44" s="2"/>
      <c r="H44" s="2"/>
      <c r="I44" s="2"/>
    </row>
    <row r="45" spans="1:9" x14ac:dyDescent="0.25">
      <c r="A45" s="5" t="s">
        <v>4</v>
      </c>
      <c r="B45" s="15">
        <f>C45/C53</f>
        <v>0.63829787234042556</v>
      </c>
      <c r="C45" s="6">
        <v>30000</v>
      </c>
      <c r="D45" s="25">
        <f t="shared" ref="D45:D52" si="3">C45*4</f>
        <v>120000</v>
      </c>
      <c r="E45" s="6">
        <f t="shared" ref="E45:E52" si="4">C45/2</f>
        <v>15000</v>
      </c>
      <c r="F45" s="6">
        <f t="shared" ref="F45:F52" si="5">E45*4</f>
        <v>60000</v>
      </c>
      <c r="G45" s="2"/>
      <c r="H45" s="2"/>
      <c r="I45" s="2"/>
    </row>
    <row r="46" spans="1:9" x14ac:dyDescent="0.25">
      <c r="A46" s="5" t="s">
        <v>10</v>
      </c>
      <c r="B46" s="15">
        <f>C46/C53</f>
        <v>2.1276595744680851E-2</v>
      </c>
      <c r="C46" s="6">
        <v>1000</v>
      </c>
      <c r="D46" s="25">
        <f t="shared" si="3"/>
        <v>4000</v>
      </c>
      <c r="E46" s="6">
        <f t="shared" si="4"/>
        <v>500</v>
      </c>
      <c r="F46" s="6">
        <f t="shared" si="5"/>
        <v>2000</v>
      </c>
      <c r="G46" s="2"/>
      <c r="H46" s="2"/>
      <c r="I46" s="2"/>
    </row>
    <row r="47" spans="1:9" x14ac:dyDescent="0.25">
      <c r="A47" s="5" t="s">
        <v>5</v>
      </c>
      <c r="B47" s="15">
        <f>C47/C53</f>
        <v>2.1276595744680851E-2</v>
      </c>
      <c r="C47" s="6">
        <v>1000</v>
      </c>
      <c r="D47" s="25">
        <f t="shared" si="3"/>
        <v>4000</v>
      </c>
      <c r="E47" s="6">
        <f t="shared" si="4"/>
        <v>500</v>
      </c>
      <c r="F47" s="6">
        <f t="shared" si="5"/>
        <v>2000</v>
      </c>
      <c r="G47" s="2"/>
      <c r="H47" s="2"/>
      <c r="I47" s="2"/>
    </row>
    <row r="48" spans="1:9" x14ac:dyDescent="0.25">
      <c r="A48" s="5" t="s">
        <v>7</v>
      </c>
      <c r="B48" s="15">
        <f>C48/C53</f>
        <v>2.1276595744680851E-2</v>
      </c>
      <c r="C48" s="6">
        <v>1000</v>
      </c>
      <c r="D48" s="25">
        <f t="shared" si="3"/>
        <v>4000</v>
      </c>
      <c r="E48" s="6">
        <f t="shared" si="4"/>
        <v>500</v>
      </c>
      <c r="F48" s="6">
        <f t="shared" si="5"/>
        <v>2000</v>
      </c>
      <c r="G48" s="2"/>
      <c r="H48" s="2"/>
      <c r="I48" s="2"/>
    </row>
    <row r="49" spans="1:9" x14ac:dyDescent="0.25">
      <c r="A49" s="5" t="s">
        <v>9</v>
      </c>
      <c r="B49" s="15">
        <f>C49/C53</f>
        <v>2.1276595744680851E-2</v>
      </c>
      <c r="C49" s="6">
        <v>1000</v>
      </c>
      <c r="D49" s="25">
        <f t="shared" si="3"/>
        <v>4000</v>
      </c>
      <c r="E49" s="6">
        <f t="shared" si="4"/>
        <v>500</v>
      </c>
      <c r="F49" s="6">
        <f t="shared" si="5"/>
        <v>2000</v>
      </c>
      <c r="G49" s="2"/>
      <c r="H49" s="2"/>
      <c r="I49" s="2"/>
    </row>
    <row r="50" spans="1:9" x14ac:dyDescent="0.25">
      <c r="A50" s="7" t="s">
        <v>6</v>
      </c>
      <c r="B50" s="15">
        <f>C50/C53</f>
        <v>2.1276595744680851E-2</v>
      </c>
      <c r="C50" s="6">
        <v>1000</v>
      </c>
      <c r="D50" s="25">
        <f t="shared" si="3"/>
        <v>4000</v>
      </c>
      <c r="E50" s="6">
        <f t="shared" si="4"/>
        <v>500</v>
      </c>
      <c r="F50" s="6">
        <f t="shared" si="5"/>
        <v>2000</v>
      </c>
      <c r="G50" s="2"/>
      <c r="H50" s="2"/>
      <c r="I50" s="2"/>
    </row>
    <row r="51" spans="1:9" x14ac:dyDescent="0.25">
      <c r="A51" s="5" t="s">
        <v>8</v>
      </c>
      <c r="B51" s="15">
        <f>C51/C53</f>
        <v>2.1276595744680851E-2</v>
      </c>
      <c r="C51" s="6">
        <v>1000</v>
      </c>
      <c r="D51" s="25">
        <f t="shared" si="3"/>
        <v>4000</v>
      </c>
      <c r="E51" s="6">
        <f t="shared" si="4"/>
        <v>500</v>
      </c>
      <c r="F51" s="6">
        <f t="shared" si="5"/>
        <v>2000</v>
      </c>
      <c r="G51" s="2"/>
      <c r="H51" s="2"/>
      <c r="I51" s="2"/>
    </row>
    <row r="52" spans="1:9" x14ac:dyDescent="0.25">
      <c r="A52" s="5" t="s">
        <v>11</v>
      </c>
      <c r="B52" s="15">
        <f>C52/C53</f>
        <v>2.1276595744680851E-2</v>
      </c>
      <c r="C52" s="6">
        <v>1000</v>
      </c>
      <c r="D52" s="25">
        <f t="shared" si="3"/>
        <v>4000</v>
      </c>
      <c r="E52" s="6">
        <f t="shared" si="4"/>
        <v>500</v>
      </c>
      <c r="F52" s="6">
        <f t="shared" si="5"/>
        <v>2000</v>
      </c>
      <c r="G52" s="2"/>
      <c r="H52" s="2"/>
      <c r="I52" s="2"/>
    </row>
    <row r="53" spans="1:9" ht="15.75" x14ac:dyDescent="0.25">
      <c r="A53" s="10" t="s">
        <v>1</v>
      </c>
      <c r="B53" s="12">
        <f>SUM(B44:B52)</f>
        <v>1.0000000000000002</v>
      </c>
      <c r="C53" s="11">
        <f>SUM(C44:C52)</f>
        <v>47000</v>
      </c>
      <c r="D53" s="39">
        <f>SUM(D44:D52)</f>
        <v>188000</v>
      </c>
      <c r="E53" s="24">
        <f>SUM(E44:E52)</f>
        <v>23500</v>
      </c>
      <c r="F53" s="38">
        <f>SUM(F44:F52)</f>
        <v>94000</v>
      </c>
      <c r="G53" s="2"/>
      <c r="H53" s="2"/>
      <c r="I53" s="2"/>
    </row>
    <row r="54" spans="1:9" x14ac:dyDescent="0.25">
      <c r="A54" s="17" t="s">
        <v>21</v>
      </c>
      <c r="B54" s="2"/>
      <c r="C54" s="2"/>
      <c r="E54" s="2"/>
      <c r="I54" s="2"/>
    </row>
    <row r="55" spans="1:9" x14ac:dyDescent="0.25">
      <c r="A55" s="2"/>
      <c r="B55" s="2"/>
      <c r="C55" s="2"/>
      <c r="D55" s="2"/>
      <c r="E55" s="2"/>
    </row>
    <row r="56" spans="1:9" x14ac:dyDescent="0.25">
      <c r="A56" s="2"/>
      <c r="B56" s="2"/>
      <c r="C56" s="2"/>
      <c r="D56" s="2"/>
      <c r="E56" s="2"/>
    </row>
  </sheetData>
  <mergeCells count="3">
    <mergeCell ref="A2:G2"/>
    <mergeCell ref="A1:G1"/>
    <mergeCell ref="A3:G3"/>
  </mergeCells>
  <printOptions horizontalCentered="1"/>
  <pageMargins left="0.31496062992125984" right="0.31496062992125984" top="0" bottom="0" header="0.31496062992125984" footer="0.31496062992125984"/>
  <pageSetup paperSize="9" scale="60" orientation="portrait" r:id="rId1"/>
  <headerFooter>
    <oddFooter>&amp;R&amp;P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52B999FE40F1E4CBB79B864BC85E190" ma:contentTypeVersion="9" ma:contentTypeDescription="Crée un document." ma:contentTypeScope="" ma:versionID="bb77ef92a19c046cd9fa0f33280466da">
  <xsd:schema xmlns:xsd="http://www.w3.org/2001/XMLSchema" xmlns:xs="http://www.w3.org/2001/XMLSchema" xmlns:p="http://schemas.microsoft.com/office/2006/metadata/properties" xmlns:ns3="1acf9afd-3c73-4823-9f9d-db81b49160af" targetNamespace="http://schemas.microsoft.com/office/2006/metadata/properties" ma:root="true" ma:fieldsID="e7b8ccaa55957154ee8932c5945c5efe" ns3:_="">
    <xsd:import namespace="1acf9afd-3c73-4823-9f9d-db81b49160af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SystemTags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cf9afd-3c73-4823-9f9d-db81b49160af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4EA49E6-C83B-4581-97A5-0BAC40968CD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7A2380C-AF11-40CA-8B40-D0BD1FBD4C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acf9afd-3c73-4823-9f9d-db81b49160a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64DA275-70A3-4970-AECB-77F41AEAD0EA}">
  <ds:schemaRefs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1acf9afd-3c73-4823-9f9d-db81b49160af"/>
    <ds:schemaRef ds:uri="http://purl.org/dc/elements/1.1/"/>
    <ds:schemaRef ds:uri="http://purl.org/dc/terms/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Répartition des montants max ht</vt:lpstr>
      <vt:lpstr>'Répartition des montants max ht'!Zone_d_impression</vt:lpstr>
    </vt:vector>
  </TitlesOfParts>
  <Company>Centre Hospitalier de Versailles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MANZON Maud</dc:creator>
  <cp:lastModifiedBy>BERA Stephanie-Rosy</cp:lastModifiedBy>
  <cp:lastPrinted>2025-05-13T09:48:09Z</cp:lastPrinted>
  <dcterms:created xsi:type="dcterms:W3CDTF">2024-12-19T09:54:00Z</dcterms:created>
  <dcterms:modified xsi:type="dcterms:W3CDTF">2025-07-18T15:34:36Z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0x010100C52B999FE40F1E4CBB79B864BC85E190</vt:lpwstr>
  </property>
</Properties>
</file>